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3275" activeTab="0"/>
  </bookViews>
  <sheets>
    <sheet name="표4" sheetId="1" r:id="rId1"/>
  </sheets>
  <definedNames/>
  <calcPr fullCalcOnLoad="1"/>
</workbook>
</file>

<file path=xl/sharedStrings.xml><?xml version="1.0" encoding="utf-8"?>
<sst xmlns="http://schemas.openxmlformats.org/spreadsheetml/2006/main" count="149" uniqueCount="53">
  <si>
    <r>
      <t xml:space="preserve">사별 </t>
    </r>
    <r>
      <rPr>
        <b/>
        <sz val="16"/>
        <rFont val="Arial"/>
        <family val="2"/>
      </rPr>
      <t>·</t>
    </r>
    <r>
      <rPr>
        <b/>
        <sz val="16"/>
        <rFont val="굴림체"/>
        <family val="3"/>
      </rPr>
      <t xml:space="preserve"> 월별 크링카   </t>
    </r>
  </si>
  <si>
    <t xml:space="preserve"> 및 시멘트 생산</t>
  </si>
  <si>
    <t>(단위 : 톤)</t>
  </si>
  <si>
    <t>사별</t>
  </si>
  <si>
    <t>동</t>
  </si>
  <si>
    <t>양</t>
  </si>
  <si>
    <t xml:space="preserve"> </t>
  </si>
  <si>
    <t>쌍</t>
  </si>
  <si>
    <t>용</t>
  </si>
  <si>
    <t>한</t>
  </si>
  <si>
    <t>일</t>
  </si>
  <si>
    <t>현</t>
  </si>
  <si>
    <t>대</t>
  </si>
  <si>
    <t>삼</t>
  </si>
  <si>
    <t>척</t>
  </si>
  <si>
    <t>북  평</t>
  </si>
  <si>
    <t>광  양</t>
  </si>
  <si>
    <t>계</t>
  </si>
  <si>
    <t>해</t>
  </si>
  <si>
    <t>영</t>
  </si>
  <si>
    <t>월</t>
  </si>
  <si>
    <t>문  경</t>
  </si>
  <si>
    <t>매  포</t>
  </si>
  <si>
    <t>단</t>
  </si>
  <si>
    <t>포  항</t>
  </si>
  <si>
    <t>월별</t>
  </si>
  <si>
    <t>크링카</t>
  </si>
  <si>
    <t>시멘트</t>
  </si>
  <si>
    <t>S시멘트＊</t>
  </si>
  <si>
    <t>소 계</t>
  </si>
  <si>
    <t>합 계</t>
  </si>
  <si>
    <t>아    세</t>
  </si>
  <si>
    <t>아</t>
  </si>
  <si>
    <t>성</t>
  </si>
  <si>
    <t>신</t>
  </si>
  <si>
    <t>고</t>
  </si>
  <si>
    <t>려</t>
  </si>
  <si>
    <t>라</t>
  </si>
  <si>
    <t>한   국</t>
  </si>
  <si>
    <t>대   한</t>
  </si>
  <si>
    <t>홍   성</t>
  </si>
  <si>
    <t>합</t>
  </si>
  <si>
    <t>제</t>
  </si>
  <si>
    <t>천</t>
  </si>
  <si>
    <t>대  구</t>
  </si>
  <si>
    <t>부</t>
  </si>
  <si>
    <t>강</t>
  </si>
  <si>
    <t>장</t>
  </si>
  <si>
    <t>옥</t>
  </si>
  <si>
    <t>옥계항</t>
  </si>
  <si>
    <t>삼  척</t>
  </si>
  <si>
    <t>S시멘트</t>
  </si>
  <si>
    <t>※ ＊는 슬래그시멘트 생산중 분슬래그 투입량</t>
  </si>
</sst>
</file>

<file path=xl/styles.xml><?xml version="1.0" encoding="utf-8"?>
<styleSheet xmlns="http://schemas.openxmlformats.org/spreadsheetml/2006/main">
  <numFmts count="2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_ * #,##0_ ;_ * \-#,##0_ ;_ * &quot;-&quot;_ ;_ @_ "/>
    <numFmt numFmtId="179" formatCode="#,##0.0"/>
    <numFmt numFmtId="180" formatCode="#,##0;[Red]&quot;-&quot;#,##0"/>
    <numFmt numFmtId="181" formatCode="_ &quot;\&quot;* #,##0_ ;_ &quot;\&quot;* \-#,##0_ ;_ &quot;\&quot;* &quot;-&quot;_ ;_ @_ "/>
    <numFmt numFmtId="182" formatCode="#,##0_);\(#,##0\)"/>
    <numFmt numFmtId="183" formatCode="#,##0.000"/>
    <numFmt numFmtId="184" formatCode="#,##0_);[Red]\(#,##0\)"/>
  </numFmts>
  <fonts count="11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name val="굴림체"/>
      <family val="0"/>
    </font>
    <font>
      <sz val="11"/>
      <name val="돋움"/>
      <family val="3"/>
    </font>
    <font>
      <sz val="8"/>
      <name val="바탕"/>
      <family val="1"/>
    </font>
    <font>
      <b/>
      <sz val="16"/>
      <name val="Arial"/>
      <family val="2"/>
    </font>
    <font>
      <b/>
      <sz val="16"/>
      <name val="굴림체"/>
      <family val="3"/>
    </font>
    <font>
      <sz val="9"/>
      <name val="굴림체"/>
      <family val="3"/>
    </font>
    <font>
      <sz val="8"/>
      <name val="굴림체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Comma" xfId="16"/>
    <cellStyle name="Comma [0]" xfId="17"/>
    <cellStyle name="콤마 [0]_98사별대차대조표" xfId="18"/>
    <cellStyle name="콤마_98사별대차대조표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352425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 flipH="1" flipV="1">
          <a:off x="0" y="781050"/>
          <a:ext cx="3524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352425</xdr:colOff>
      <xdr:row>23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0" y="5524500"/>
          <a:ext cx="3524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A40"/>
  <sheetViews>
    <sheetView showZeros="0" tabSelected="1" view="pageBreakPreview" zoomScale="110" zoomScaleSheetLayoutView="110" workbookViewId="0" topLeftCell="A1">
      <selection activeCell="A2" sqref="A2"/>
    </sheetView>
  </sheetViews>
  <sheetFormatPr defaultColWidth="9.00390625" defaultRowHeight="14.25"/>
  <cols>
    <col min="1" max="1" width="4.75390625" style="1" customWidth="1"/>
    <col min="2" max="25" width="7.375" style="1" customWidth="1"/>
    <col min="26" max="26" width="4.75390625" style="1" customWidth="1"/>
    <col min="27" max="28" width="10.625" style="1" customWidth="1"/>
    <col min="29" max="29" width="4.625" style="1" customWidth="1"/>
    <col min="30" max="16384" width="9.00390625" style="1" customWidth="1"/>
  </cols>
  <sheetData>
    <row r="1" spans="1:25" ht="33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 t="s">
        <v>1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6" s="3" customFormat="1" ht="27" customHeight="1" thickBot="1">
      <c r="A2" s="2"/>
      <c r="Y2" s="4"/>
      <c r="Z2" s="5" t="s">
        <v>2</v>
      </c>
    </row>
    <row r="3" spans="1:26" s="11" customFormat="1" ht="18.75" customHeight="1">
      <c r="A3" s="6" t="s">
        <v>3</v>
      </c>
      <c r="B3" s="7"/>
      <c r="C3" s="8" t="s">
        <v>4</v>
      </c>
      <c r="D3" s="8"/>
      <c r="E3" s="8" t="s">
        <v>5</v>
      </c>
      <c r="F3" s="9"/>
      <c r="G3" s="7"/>
      <c r="H3" s="8" t="s">
        <v>6</v>
      </c>
      <c r="I3" s="8"/>
      <c r="J3" s="8" t="s">
        <v>7</v>
      </c>
      <c r="K3" s="8"/>
      <c r="L3" s="8"/>
      <c r="M3" s="8" t="s">
        <v>8</v>
      </c>
      <c r="N3" s="8"/>
      <c r="O3" s="8"/>
      <c r="P3" s="9" t="s">
        <v>6</v>
      </c>
      <c r="Q3" s="7"/>
      <c r="R3" s="8" t="s">
        <v>9</v>
      </c>
      <c r="S3" s="8" t="s">
        <v>10</v>
      </c>
      <c r="T3" s="9"/>
      <c r="U3" s="7"/>
      <c r="V3" s="8" t="s">
        <v>11</v>
      </c>
      <c r="W3" s="8"/>
      <c r="X3" s="8" t="s">
        <v>6</v>
      </c>
      <c r="Y3" s="8" t="s">
        <v>12</v>
      </c>
      <c r="Z3" s="10" t="s">
        <v>3</v>
      </c>
    </row>
    <row r="4" spans="1:26" s="11" customFormat="1" ht="18.75" customHeight="1">
      <c r="A4" s="12"/>
      <c r="B4" s="13" t="s">
        <v>13</v>
      </c>
      <c r="C4" s="14" t="s">
        <v>14</v>
      </c>
      <c r="D4" s="15" t="s">
        <v>15</v>
      </c>
      <c r="E4" s="16" t="s">
        <v>16</v>
      </c>
      <c r="F4" s="17" t="s">
        <v>17</v>
      </c>
      <c r="G4" s="13" t="s">
        <v>4</v>
      </c>
      <c r="H4" s="18" t="s">
        <v>18</v>
      </c>
      <c r="I4" s="13" t="s">
        <v>19</v>
      </c>
      <c r="J4" s="14" t="s">
        <v>20</v>
      </c>
      <c r="K4" s="13" t="s">
        <v>21</v>
      </c>
      <c r="L4" s="16" t="s">
        <v>15</v>
      </c>
      <c r="M4" s="17" t="s">
        <v>22</v>
      </c>
      <c r="N4" s="16" t="s">
        <v>16</v>
      </c>
      <c r="O4" s="19" t="s">
        <v>17</v>
      </c>
      <c r="P4" s="14" t="s">
        <v>6</v>
      </c>
      <c r="Q4" s="13" t="s">
        <v>23</v>
      </c>
      <c r="R4" s="14" t="s">
        <v>5</v>
      </c>
      <c r="S4" s="16" t="s">
        <v>24</v>
      </c>
      <c r="T4" s="17" t="s">
        <v>17</v>
      </c>
      <c r="U4" s="20" t="s">
        <v>23</v>
      </c>
      <c r="V4" s="18" t="s">
        <v>5</v>
      </c>
      <c r="W4" s="13" t="s">
        <v>19</v>
      </c>
      <c r="X4" s="14" t="s">
        <v>20</v>
      </c>
      <c r="Y4" s="19" t="s">
        <v>17</v>
      </c>
      <c r="Z4" s="21"/>
    </row>
    <row r="5" spans="1:26" s="11" customFormat="1" ht="18.75" customHeight="1">
      <c r="A5" s="22" t="s">
        <v>25</v>
      </c>
      <c r="B5" s="20" t="s">
        <v>26</v>
      </c>
      <c r="C5" s="23" t="s">
        <v>27</v>
      </c>
      <c r="D5" s="24" t="s">
        <v>27</v>
      </c>
      <c r="E5" s="25" t="s">
        <v>28</v>
      </c>
      <c r="F5" s="26" t="s">
        <v>27</v>
      </c>
      <c r="G5" s="20" t="s">
        <v>26</v>
      </c>
      <c r="H5" s="20" t="s">
        <v>27</v>
      </c>
      <c r="I5" s="20" t="s">
        <v>26</v>
      </c>
      <c r="J5" s="23" t="s">
        <v>27</v>
      </c>
      <c r="K5" s="23" t="s">
        <v>27</v>
      </c>
      <c r="L5" s="23" t="s">
        <v>27</v>
      </c>
      <c r="M5" s="26" t="s">
        <v>27</v>
      </c>
      <c r="N5" s="25" t="s">
        <v>28</v>
      </c>
      <c r="O5" s="23" t="s">
        <v>26</v>
      </c>
      <c r="P5" s="23" t="s">
        <v>27</v>
      </c>
      <c r="Q5" s="20" t="s">
        <v>26</v>
      </c>
      <c r="R5" s="23" t="s">
        <v>27</v>
      </c>
      <c r="S5" s="25" t="s">
        <v>28</v>
      </c>
      <c r="T5" s="26" t="s">
        <v>27</v>
      </c>
      <c r="U5" s="23" t="s">
        <v>26</v>
      </c>
      <c r="V5" s="24" t="s">
        <v>27</v>
      </c>
      <c r="W5" s="20" t="s">
        <v>26</v>
      </c>
      <c r="X5" s="23" t="s">
        <v>27</v>
      </c>
      <c r="Y5" s="20" t="s">
        <v>26</v>
      </c>
      <c r="Z5" s="27" t="s">
        <v>25</v>
      </c>
    </row>
    <row r="6" spans="1:26" s="4" customFormat="1" ht="18.75" customHeight="1">
      <c r="A6" s="28">
        <v>1</v>
      </c>
      <c r="B6" s="29">
        <v>479281</v>
      </c>
      <c r="C6" s="30">
        <v>407306</v>
      </c>
      <c r="D6" s="30">
        <v>43294</v>
      </c>
      <c r="E6" s="31">
        <v>3452</v>
      </c>
      <c r="F6" s="32">
        <f aca="true" t="shared" si="0" ref="F6:F11">SUM(C6:E6)</f>
        <v>454052</v>
      </c>
      <c r="G6" s="29">
        <v>454212</v>
      </c>
      <c r="H6" s="30">
        <v>36244</v>
      </c>
      <c r="I6" s="33">
        <v>175113</v>
      </c>
      <c r="J6" s="31">
        <v>110471</v>
      </c>
      <c r="K6" s="29">
        <v>4655</v>
      </c>
      <c r="L6" s="31">
        <v>304617</v>
      </c>
      <c r="M6" s="31">
        <v>12464</v>
      </c>
      <c r="N6" s="31">
        <v>4890</v>
      </c>
      <c r="O6" s="34">
        <f aca="true" t="shared" si="1" ref="O6:O11">SUM(G6,I6)</f>
        <v>629325</v>
      </c>
      <c r="P6" s="31">
        <f aca="true" t="shared" si="2" ref="P6:P11">SUM(H6,J6:N6)</f>
        <v>473341</v>
      </c>
      <c r="Q6" s="29">
        <v>224056</v>
      </c>
      <c r="R6" s="30">
        <v>70460</v>
      </c>
      <c r="S6" s="31">
        <v>2408</v>
      </c>
      <c r="T6" s="32">
        <f aca="true" t="shared" si="3" ref="T6:T11">SUM(R6:S6)</f>
        <v>72868</v>
      </c>
      <c r="U6" s="34">
        <v>93117</v>
      </c>
      <c r="V6" s="35">
        <v>60653</v>
      </c>
      <c r="W6" s="33">
        <v>62052</v>
      </c>
      <c r="X6" s="31">
        <v>27120</v>
      </c>
      <c r="Y6" s="33">
        <f aca="true" t="shared" si="4" ref="Y6:Y11">SUM(U6,W6)</f>
        <v>155169</v>
      </c>
      <c r="Z6" s="36">
        <v>1</v>
      </c>
    </row>
    <row r="7" spans="1:26" s="4" customFormat="1" ht="18.75" customHeight="1">
      <c r="A7" s="12">
        <v>2</v>
      </c>
      <c r="B7" s="29">
        <v>412795</v>
      </c>
      <c r="C7" s="33">
        <v>287305</v>
      </c>
      <c r="D7" s="33">
        <v>54702</v>
      </c>
      <c r="E7" s="34">
        <v>6558</v>
      </c>
      <c r="F7" s="37">
        <f t="shared" si="0"/>
        <v>348565</v>
      </c>
      <c r="G7" s="29">
        <v>566328</v>
      </c>
      <c r="H7" s="33">
        <v>68703</v>
      </c>
      <c r="I7" s="33">
        <v>215751</v>
      </c>
      <c r="J7" s="34">
        <v>113292</v>
      </c>
      <c r="K7" s="29">
        <v>11152</v>
      </c>
      <c r="L7" s="34">
        <v>328050</v>
      </c>
      <c r="M7" s="34">
        <v>10205</v>
      </c>
      <c r="N7" s="34">
        <v>8122</v>
      </c>
      <c r="O7" s="34">
        <f t="shared" si="1"/>
        <v>782079</v>
      </c>
      <c r="P7" s="34">
        <f t="shared" si="2"/>
        <v>539524</v>
      </c>
      <c r="Q7" s="29">
        <v>178314</v>
      </c>
      <c r="R7" s="33">
        <v>241342</v>
      </c>
      <c r="S7" s="34">
        <v>3732</v>
      </c>
      <c r="T7" s="37">
        <f t="shared" si="3"/>
        <v>245074</v>
      </c>
      <c r="U7" s="34">
        <v>11824</v>
      </c>
      <c r="V7" s="29">
        <v>84221</v>
      </c>
      <c r="W7" s="33">
        <v>49957</v>
      </c>
      <c r="X7" s="34">
        <v>136147</v>
      </c>
      <c r="Y7" s="33">
        <f t="shared" si="4"/>
        <v>61781</v>
      </c>
      <c r="Z7" s="21">
        <v>2</v>
      </c>
    </row>
    <row r="8" spans="1:26" s="4" customFormat="1" ht="18.75" customHeight="1">
      <c r="A8" s="12">
        <v>3</v>
      </c>
      <c r="B8" s="29">
        <v>655926</v>
      </c>
      <c r="C8" s="33">
        <v>621447</v>
      </c>
      <c r="D8" s="33">
        <v>94138</v>
      </c>
      <c r="E8" s="34">
        <v>9225</v>
      </c>
      <c r="F8" s="37">
        <f t="shared" si="0"/>
        <v>724810</v>
      </c>
      <c r="G8" s="29">
        <v>753411</v>
      </c>
      <c r="H8" s="33">
        <v>157519</v>
      </c>
      <c r="I8" s="33">
        <v>211397</v>
      </c>
      <c r="J8" s="34">
        <v>216910</v>
      </c>
      <c r="K8" s="29">
        <v>26174</v>
      </c>
      <c r="L8" s="34">
        <v>515805</v>
      </c>
      <c r="M8" s="34">
        <v>43174</v>
      </c>
      <c r="N8" s="34">
        <v>12956</v>
      </c>
      <c r="O8" s="34">
        <f t="shared" si="1"/>
        <v>964808</v>
      </c>
      <c r="P8" s="34">
        <f t="shared" si="2"/>
        <v>972538</v>
      </c>
      <c r="Q8" s="29">
        <v>391741</v>
      </c>
      <c r="R8" s="33">
        <v>438163</v>
      </c>
      <c r="S8" s="34">
        <v>2701</v>
      </c>
      <c r="T8" s="37">
        <f t="shared" si="3"/>
        <v>440864</v>
      </c>
      <c r="U8" s="34">
        <v>139903</v>
      </c>
      <c r="V8" s="29">
        <v>157162</v>
      </c>
      <c r="W8" s="33">
        <v>255148</v>
      </c>
      <c r="X8" s="34">
        <v>308581</v>
      </c>
      <c r="Y8" s="33">
        <f t="shared" si="4"/>
        <v>395051</v>
      </c>
      <c r="Z8" s="21">
        <v>3</v>
      </c>
    </row>
    <row r="9" spans="1:26" s="4" customFormat="1" ht="18.75" customHeight="1">
      <c r="A9" s="12">
        <v>4</v>
      </c>
      <c r="B9" s="29">
        <v>742099</v>
      </c>
      <c r="C9" s="33">
        <v>748146</v>
      </c>
      <c r="D9" s="33">
        <v>91776</v>
      </c>
      <c r="E9" s="34">
        <v>12294</v>
      </c>
      <c r="F9" s="37">
        <f t="shared" si="0"/>
        <v>852216</v>
      </c>
      <c r="G9" s="29">
        <v>901147</v>
      </c>
      <c r="H9" s="33">
        <v>332579</v>
      </c>
      <c r="I9" s="33">
        <v>266430</v>
      </c>
      <c r="J9" s="34">
        <v>294095</v>
      </c>
      <c r="K9" s="29">
        <v>43357</v>
      </c>
      <c r="L9" s="34">
        <v>518684</v>
      </c>
      <c r="M9" s="34">
        <v>49393</v>
      </c>
      <c r="N9" s="34">
        <v>21150</v>
      </c>
      <c r="O9" s="34">
        <f t="shared" si="1"/>
        <v>1167577</v>
      </c>
      <c r="P9" s="34">
        <f t="shared" si="2"/>
        <v>1259258</v>
      </c>
      <c r="Q9" s="29">
        <v>475406</v>
      </c>
      <c r="R9" s="33">
        <v>503669</v>
      </c>
      <c r="S9" s="34">
        <v>2863</v>
      </c>
      <c r="T9" s="37">
        <f t="shared" si="3"/>
        <v>506532</v>
      </c>
      <c r="U9" s="34">
        <v>144248</v>
      </c>
      <c r="V9" s="29">
        <v>157452</v>
      </c>
      <c r="W9" s="33">
        <v>352334</v>
      </c>
      <c r="X9" s="34">
        <v>401020</v>
      </c>
      <c r="Y9" s="33">
        <f t="shared" si="4"/>
        <v>496582</v>
      </c>
      <c r="Z9" s="21">
        <v>4</v>
      </c>
    </row>
    <row r="10" spans="1:26" s="4" customFormat="1" ht="18.75" customHeight="1">
      <c r="A10" s="12">
        <v>5</v>
      </c>
      <c r="B10" s="29">
        <v>689243</v>
      </c>
      <c r="C10" s="33">
        <v>745213</v>
      </c>
      <c r="D10" s="33">
        <v>91658</v>
      </c>
      <c r="E10" s="34">
        <v>11913</v>
      </c>
      <c r="F10" s="37">
        <f t="shared" si="0"/>
        <v>848784</v>
      </c>
      <c r="G10" s="29">
        <v>1013112</v>
      </c>
      <c r="H10" s="33">
        <v>343579</v>
      </c>
      <c r="I10" s="33">
        <v>284024</v>
      </c>
      <c r="J10" s="34">
        <v>313689</v>
      </c>
      <c r="K10" s="29">
        <v>37056</v>
      </c>
      <c r="L10" s="34">
        <v>566788</v>
      </c>
      <c r="M10" s="34">
        <v>45900</v>
      </c>
      <c r="N10" s="34">
        <v>18125</v>
      </c>
      <c r="O10" s="34">
        <f t="shared" si="1"/>
        <v>1297136</v>
      </c>
      <c r="P10" s="34">
        <f t="shared" si="2"/>
        <v>1325137</v>
      </c>
      <c r="Q10" s="29">
        <v>479452</v>
      </c>
      <c r="R10" s="33">
        <v>500452</v>
      </c>
      <c r="S10" s="34">
        <v>3231</v>
      </c>
      <c r="T10" s="37">
        <f t="shared" si="3"/>
        <v>503683</v>
      </c>
      <c r="U10" s="34">
        <v>166617</v>
      </c>
      <c r="V10" s="29">
        <v>177497</v>
      </c>
      <c r="W10" s="33">
        <v>363416</v>
      </c>
      <c r="X10" s="34">
        <v>403941</v>
      </c>
      <c r="Y10" s="33">
        <f t="shared" si="4"/>
        <v>530033</v>
      </c>
      <c r="Z10" s="21">
        <v>5</v>
      </c>
    </row>
    <row r="11" spans="1:26" s="4" customFormat="1" ht="18.75" customHeight="1">
      <c r="A11" s="12">
        <v>6</v>
      </c>
      <c r="B11" s="29">
        <v>830309</v>
      </c>
      <c r="C11" s="33">
        <v>647886</v>
      </c>
      <c r="D11" s="33">
        <v>99204</v>
      </c>
      <c r="E11" s="34">
        <v>10084</v>
      </c>
      <c r="F11" s="37">
        <f t="shared" si="0"/>
        <v>757174</v>
      </c>
      <c r="G11" s="29">
        <v>853986</v>
      </c>
      <c r="H11" s="33">
        <v>271399</v>
      </c>
      <c r="I11" s="33">
        <v>265270</v>
      </c>
      <c r="J11" s="34">
        <v>293836</v>
      </c>
      <c r="K11" s="29">
        <v>23783</v>
      </c>
      <c r="L11" s="34">
        <v>605287</v>
      </c>
      <c r="M11" s="34">
        <v>27055</v>
      </c>
      <c r="N11" s="34">
        <v>15602</v>
      </c>
      <c r="O11" s="34">
        <f t="shared" si="1"/>
        <v>1119256</v>
      </c>
      <c r="P11" s="34">
        <f t="shared" si="2"/>
        <v>1236962</v>
      </c>
      <c r="Q11" s="29">
        <v>473457</v>
      </c>
      <c r="R11" s="33">
        <v>500383</v>
      </c>
      <c r="S11" s="34">
        <v>2033</v>
      </c>
      <c r="T11" s="37">
        <f t="shared" si="3"/>
        <v>502416</v>
      </c>
      <c r="U11" s="34">
        <v>135155</v>
      </c>
      <c r="V11" s="29">
        <v>143444</v>
      </c>
      <c r="W11" s="33">
        <v>350472</v>
      </c>
      <c r="X11" s="34">
        <v>368059</v>
      </c>
      <c r="Y11" s="33">
        <f t="shared" si="4"/>
        <v>485627</v>
      </c>
      <c r="Z11" s="21">
        <v>6</v>
      </c>
    </row>
    <row r="12" spans="1:26" s="4" customFormat="1" ht="18.75" customHeight="1">
      <c r="A12" s="38" t="s">
        <v>29</v>
      </c>
      <c r="B12" s="39">
        <f aca="true" t="shared" si="5" ref="B12:Y12">SUM(B6:B11)</f>
        <v>3809653</v>
      </c>
      <c r="C12" s="39">
        <f t="shared" si="5"/>
        <v>3457303</v>
      </c>
      <c r="D12" s="39">
        <f t="shared" si="5"/>
        <v>474772</v>
      </c>
      <c r="E12" s="40">
        <f t="shared" si="5"/>
        <v>53526</v>
      </c>
      <c r="F12" s="41">
        <f t="shared" si="5"/>
        <v>3985601</v>
      </c>
      <c r="G12" s="39">
        <f t="shared" si="5"/>
        <v>4542196</v>
      </c>
      <c r="H12" s="39">
        <f t="shared" si="5"/>
        <v>1210023</v>
      </c>
      <c r="I12" s="39">
        <f t="shared" si="5"/>
        <v>1417985</v>
      </c>
      <c r="J12" s="40">
        <f t="shared" si="5"/>
        <v>1342293</v>
      </c>
      <c r="K12" s="39">
        <f t="shared" si="5"/>
        <v>146177</v>
      </c>
      <c r="L12" s="40">
        <f t="shared" si="5"/>
        <v>2839231</v>
      </c>
      <c r="M12" s="40">
        <f t="shared" si="5"/>
        <v>188191</v>
      </c>
      <c r="N12" s="40">
        <f t="shared" si="5"/>
        <v>80845</v>
      </c>
      <c r="O12" s="40">
        <f t="shared" si="5"/>
        <v>5960181</v>
      </c>
      <c r="P12" s="40">
        <f t="shared" si="5"/>
        <v>5806760</v>
      </c>
      <c r="Q12" s="39">
        <f t="shared" si="5"/>
        <v>2222426</v>
      </c>
      <c r="R12" s="39">
        <f t="shared" si="5"/>
        <v>2254469</v>
      </c>
      <c r="S12" s="40">
        <f t="shared" si="5"/>
        <v>16968</v>
      </c>
      <c r="T12" s="41">
        <f t="shared" si="5"/>
        <v>2271437</v>
      </c>
      <c r="U12" s="40">
        <f t="shared" si="5"/>
        <v>690864</v>
      </c>
      <c r="V12" s="42">
        <f t="shared" si="5"/>
        <v>780429</v>
      </c>
      <c r="W12" s="39">
        <f t="shared" si="5"/>
        <v>1433379</v>
      </c>
      <c r="X12" s="40">
        <f t="shared" si="5"/>
        <v>1644868</v>
      </c>
      <c r="Y12" s="39">
        <f t="shared" si="5"/>
        <v>2124243</v>
      </c>
      <c r="Z12" s="43" t="s">
        <v>29</v>
      </c>
    </row>
    <row r="13" spans="1:26" s="4" customFormat="1" ht="18.75" customHeight="1">
      <c r="A13" s="12">
        <v>7</v>
      </c>
      <c r="B13" s="30">
        <v>757331</v>
      </c>
      <c r="C13" s="30">
        <v>690586</v>
      </c>
      <c r="D13" s="31">
        <v>100670</v>
      </c>
      <c r="E13" s="32">
        <v>9292</v>
      </c>
      <c r="F13" s="32">
        <f aca="true" t="shared" si="6" ref="F13:F18">SUM(C13:E13)</f>
        <v>800548</v>
      </c>
      <c r="G13" s="30">
        <v>996669</v>
      </c>
      <c r="H13" s="30">
        <v>204653</v>
      </c>
      <c r="I13" s="30">
        <v>282615</v>
      </c>
      <c r="J13" s="31">
        <v>258317</v>
      </c>
      <c r="K13" s="30">
        <v>22561</v>
      </c>
      <c r="L13" s="31">
        <v>487966</v>
      </c>
      <c r="M13" s="31">
        <v>33449</v>
      </c>
      <c r="N13" s="31">
        <v>14473</v>
      </c>
      <c r="O13" s="31">
        <f aca="true" t="shared" si="7" ref="O13:O18">SUM(G13,I13)</f>
        <v>1279284</v>
      </c>
      <c r="P13" s="31">
        <f aca="true" t="shared" si="8" ref="P13:P18">SUM(H13,J13:N13)</f>
        <v>1021419</v>
      </c>
      <c r="Q13" s="30">
        <v>384448</v>
      </c>
      <c r="R13" s="30">
        <v>472439</v>
      </c>
      <c r="S13" s="31">
        <v>2584</v>
      </c>
      <c r="T13" s="32">
        <f aca="true" t="shared" si="9" ref="T13:T18">SUM(R13:S13)</f>
        <v>475023</v>
      </c>
      <c r="U13" s="31">
        <v>135654</v>
      </c>
      <c r="V13" s="35">
        <v>148778</v>
      </c>
      <c r="W13" s="30">
        <v>367158</v>
      </c>
      <c r="X13" s="31">
        <v>286183</v>
      </c>
      <c r="Y13" s="30">
        <f aca="true" t="shared" si="10" ref="Y13:Y18">SUM(U13,W13)</f>
        <v>502812</v>
      </c>
      <c r="Z13" s="21">
        <v>7</v>
      </c>
    </row>
    <row r="14" spans="1:26" s="4" customFormat="1" ht="18.75" customHeight="1">
      <c r="A14" s="12">
        <v>8</v>
      </c>
      <c r="B14" s="33">
        <v>721301</v>
      </c>
      <c r="C14" s="33">
        <v>614824</v>
      </c>
      <c r="D14" s="34">
        <v>100198</v>
      </c>
      <c r="E14" s="37">
        <v>8944</v>
      </c>
      <c r="F14" s="37">
        <f t="shared" si="6"/>
        <v>723966</v>
      </c>
      <c r="G14" s="33">
        <v>792551</v>
      </c>
      <c r="H14" s="33">
        <v>196048</v>
      </c>
      <c r="I14" s="33">
        <v>281759</v>
      </c>
      <c r="J14" s="34">
        <v>261894</v>
      </c>
      <c r="K14" s="33">
        <v>20512</v>
      </c>
      <c r="L14" s="34">
        <v>482430</v>
      </c>
      <c r="M14" s="34">
        <v>32326</v>
      </c>
      <c r="N14" s="34">
        <v>17951</v>
      </c>
      <c r="O14" s="34">
        <f t="shared" si="7"/>
        <v>1074310</v>
      </c>
      <c r="P14" s="34">
        <f t="shared" si="8"/>
        <v>1011161</v>
      </c>
      <c r="Q14" s="33">
        <v>380170</v>
      </c>
      <c r="R14" s="33">
        <v>423532</v>
      </c>
      <c r="S14" s="34">
        <v>2845</v>
      </c>
      <c r="T14" s="37">
        <f t="shared" si="9"/>
        <v>426377</v>
      </c>
      <c r="U14" s="34">
        <v>141079</v>
      </c>
      <c r="V14" s="29">
        <v>144942</v>
      </c>
      <c r="W14" s="33">
        <v>253202</v>
      </c>
      <c r="X14" s="34">
        <v>317099</v>
      </c>
      <c r="Y14" s="33">
        <f t="shared" si="10"/>
        <v>394281</v>
      </c>
      <c r="Z14" s="21">
        <v>8</v>
      </c>
    </row>
    <row r="15" spans="1:26" s="4" customFormat="1" ht="18.75" customHeight="1">
      <c r="A15" s="12">
        <v>9</v>
      </c>
      <c r="B15" s="33">
        <v>722212</v>
      </c>
      <c r="C15" s="33">
        <v>662940</v>
      </c>
      <c r="D15" s="34">
        <v>87177</v>
      </c>
      <c r="E15" s="37">
        <v>13710</v>
      </c>
      <c r="F15" s="37">
        <f t="shared" si="6"/>
        <v>763827</v>
      </c>
      <c r="G15" s="33">
        <v>831725</v>
      </c>
      <c r="H15" s="33">
        <v>259188</v>
      </c>
      <c r="I15" s="33">
        <v>273475</v>
      </c>
      <c r="J15" s="34">
        <v>314257</v>
      </c>
      <c r="K15" s="33">
        <v>30900</v>
      </c>
      <c r="L15" s="34">
        <v>478054</v>
      </c>
      <c r="M15" s="34">
        <v>39949</v>
      </c>
      <c r="N15" s="34">
        <v>23339</v>
      </c>
      <c r="O15" s="34">
        <f t="shared" si="7"/>
        <v>1105200</v>
      </c>
      <c r="P15" s="34">
        <f t="shared" si="8"/>
        <v>1145687</v>
      </c>
      <c r="Q15" s="33">
        <v>438266</v>
      </c>
      <c r="R15" s="33">
        <v>547256</v>
      </c>
      <c r="S15" s="34">
        <v>2719</v>
      </c>
      <c r="T15" s="37">
        <f t="shared" si="9"/>
        <v>549975</v>
      </c>
      <c r="U15" s="34">
        <v>143547</v>
      </c>
      <c r="V15" s="29">
        <v>163591</v>
      </c>
      <c r="W15" s="33">
        <v>360161</v>
      </c>
      <c r="X15" s="34">
        <v>396241</v>
      </c>
      <c r="Y15" s="33">
        <f t="shared" si="10"/>
        <v>503708</v>
      </c>
      <c r="Z15" s="21">
        <v>9</v>
      </c>
    </row>
    <row r="16" spans="1:26" s="4" customFormat="1" ht="18.75" customHeight="1">
      <c r="A16" s="12">
        <v>10</v>
      </c>
      <c r="B16" s="33">
        <v>682190</v>
      </c>
      <c r="C16" s="33">
        <v>698057</v>
      </c>
      <c r="D16" s="34">
        <v>76331</v>
      </c>
      <c r="E16" s="37">
        <v>9108</v>
      </c>
      <c r="F16" s="37">
        <f t="shared" si="6"/>
        <v>783496</v>
      </c>
      <c r="G16" s="33">
        <v>872523</v>
      </c>
      <c r="H16" s="33">
        <v>249948</v>
      </c>
      <c r="I16" s="33">
        <v>267225</v>
      </c>
      <c r="J16" s="34">
        <v>294121</v>
      </c>
      <c r="K16" s="33">
        <v>24185</v>
      </c>
      <c r="L16" s="34">
        <v>462692</v>
      </c>
      <c r="M16" s="34">
        <v>40467</v>
      </c>
      <c r="N16" s="34">
        <v>13320</v>
      </c>
      <c r="O16" s="34">
        <f t="shared" si="7"/>
        <v>1139748</v>
      </c>
      <c r="P16" s="34">
        <f t="shared" si="8"/>
        <v>1084733</v>
      </c>
      <c r="Q16" s="33">
        <v>444603</v>
      </c>
      <c r="R16" s="33">
        <v>435008</v>
      </c>
      <c r="S16" s="34">
        <v>2771</v>
      </c>
      <c r="T16" s="37">
        <f t="shared" si="9"/>
        <v>437779</v>
      </c>
      <c r="U16" s="34">
        <v>144092</v>
      </c>
      <c r="V16" s="29">
        <v>154701</v>
      </c>
      <c r="W16" s="33">
        <v>371626</v>
      </c>
      <c r="X16" s="34">
        <v>307927</v>
      </c>
      <c r="Y16" s="33">
        <f t="shared" si="10"/>
        <v>515718</v>
      </c>
      <c r="Z16" s="21">
        <v>10</v>
      </c>
    </row>
    <row r="17" spans="1:26" s="4" customFormat="1" ht="18.75" customHeight="1">
      <c r="A17" s="12">
        <v>11</v>
      </c>
      <c r="B17" s="33">
        <v>721542</v>
      </c>
      <c r="C17" s="33">
        <v>683843</v>
      </c>
      <c r="D17" s="34">
        <v>91036</v>
      </c>
      <c r="E17" s="37">
        <v>17670</v>
      </c>
      <c r="F17" s="37">
        <f t="shared" si="6"/>
        <v>792549</v>
      </c>
      <c r="G17" s="33">
        <v>921703</v>
      </c>
      <c r="H17" s="33">
        <v>261856</v>
      </c>
      <c r="I17" s="33">
        <v>274662</v>
      </c>
      <c r="J17" s="34">
        <v>305311</v>
      </c>
      <c r="K17" s="33">
        <v>28916</v>
      </c>
      <c r="L17" s="34">
        <v>586758</v>
      </c>
      <c r="M17" s="34">
        <v>39919</v>
      </c>
      <c r="N17" s="34">
        <v>23662</v>
      </c>
      <c r="O17" s="34">
        <f t="shared" si="7"/>
        <v>1196365</v>
      </c>
      <c r="P17" s="34">
        <f t="shared" si="8"/>
        <v>1246422</v>
      </c>
      <c r="Q17" s="33">
        <v>429469</v>
      </c>
      <c r="R17" s="33">
        <v>529188</v>
      </c>
      <c r="S17" s="34">
        <v>4078</v>
      </c>
      <c r="T17" s="37">
        <f t="shared" si="9"/>
        <v>533266</v>
      </c>
      <c r="U17" s="34">
        <v>146597</v>
      </c>
      <c r="V17" s="29">
        <v>164569</v>
      </c>
      <c r="W17" s="33">
        <v>335713</v>
      </c>
      <c r="X17" s="34">
        <v>387271</v>
      </c>
      <c r="Y17" s="33">
        <f t="shared" si="10"/>
        <v>482310</v>
      </c>
      <c r="Z17" s="21">
        <v>11</v>
      </c>
    </row>
    <row r="18" spans="1:26" s="4" customFormat="1" ht="18.75" customHeight="1">
      <c r="A18" s="12">
        <v>12</v>
      </c>
      <c r="B18" s="33">
        <v>669104</v>
      </c>
      <c r="C18" s="33">
        <v>686057</v>
      </c>
      <c r="D18" s="34">
        <v>55703</v>
      </c>
      <c r="E18" s="37">
        <v>12514</v>
      </c>
      <c r="F18" s="37">
        <f t="shared" si="6"/>
        <v>754274</v>
      </c>
      <c r="G18" s="33">
        <v>894450</v>
      </c>
      <c r="H18" s="33">
        <v>184027</v>
      </c>
      <c r="I18" s="33">
        <v>283928</v>
      </c>
      <c r="J18" s="34">
        <v>268761</v>
      </c>
      <c r="K18" s="33">
        <v>20583</v>
      </c>
      <c r="L18" s="34">
        <v>587633</v>
      </c>
      <c r="M18" s="34">
        <v>32092</v>
      </c>
      <c r="N18" s="34">
        <v>17501</v>
      </c>
      <c r="O18" s="34">
        <f t="shared" si="7"/>
        <v>1178378</v>
      </c>
      <c r="P18" s="34">
        <f t="shared" si="8"/>
        <v>1110597</v>
      </c>
      <c r="Q18" s="33">
        <v>367097</v>
      </c>
      <c r="R18" s="33">
        <v>396570</v>
      </c>
      <c r="S18" s="44">
        <v>3998</v>
      </c>
      <c r="T18" s="37">
        <f t="shared" si="9"/>
        <v>400568</v>
      </c>
      <c r="U18" s="34">
        <v>141147</v>
      </c>
      <c r="V18" s="29">
        <v>160313</v>
      </c>
      <c r="W18" s="33">
        <v>318494</v>
      </c>
      <c r="X18" s="34">
        <v>346787</v>
      </c>
      <c r="Y18" s="33">
        <f t="shared" si="10"/>
        <v>459641</v>
      </c>
      <c r="Z18" s="21">
        <v>12</v>
      </c>
    </row>
    <row r="19" spans="1:26" s="4" customFormat="1" ht="18.75" customHeight="1">
      <c r="A19" s="38" t="s">
        <v>29</v>
      </c>
      <c r="B19" s="39">
        <f aca="true" t="shared" si="11" ref="B19:Y19">SUM(B13:B18)</f>
        <v>4273680</v>
      </c>
      <c r="C19" s="39">
        <f t="shared" si="11"/>
        <v>4036307</v>
      </c>
      <c r="D19" s="40">
        <f t="shared" si="11"/>
        <v>511115</v>
      </c>
      <c r="E19" s="41">
        <f t="shared" si="11"/>
        <v>71238</v>
      </c>
      <c r="F19" s="41">
        <f t="shared" si="11"/>
        <v>4618660</v>
      </c>
      <c r="G19" s="39">
        <f t="shared" si="11"/>
        <v>5309621</v>
      </c>
      <c r="H19" s="39">
        <f t="shared" si="11"/>
        <v>1355720</v>
      </c>
      <c r="I19" s="39">
        <f t="shared" si="11"/>
        <v>1663664</v>
      </c>
      <c r="J19" s="40">
        <f t="shared" si="11"/>
        <v>1702661</v>
      </c>
      <c r="K19" s="39">
        <f t="shared" si="11"/>
        <v>147657</v>
      </c>
      <c r="L19" s="40">
        <f t="shared" si="11"/>
        <v>3085533</v>
      </c>
      <c r="M19" s="40">
        <f t="shared" si="11"/>
        <v>218202</v>
      </c>
      <c r="N19" s="40">
        <f t="shared" si="11"/>
        <v>110246</v>
      </c>
      <c r="O19" s="40">
        <f t="shared" si="11"/>
        <v>6973285</v>
      </c>
      <c r="P19" s="40">
        <f t="shared" si="11"/>
        <v>6620019</v>
      </c>
      <c r="Q19" s="39">
        <f t="shared" si="11"/>
        <v>2444053</v>
      </c>
      <c r="R19" s="40">
        <f t="shared" si="11"/>
        <v>2803993</v>
      </c>
      <c r="S19" s="41">
        <f t="shared" si="11"/>
        <v>18995</v>
      </c>
      <c r="T19" s="41">
        <f t="shared" si="11"/>
        <v>2822988</v>
      </c>
      <c r="U19" s="40">
        <f t="shared" si="11"/>
        <v>852116</v>
      </c>
      <c r="V19" s="42">
        <f t="shared" si="11"/>
        <v>936894</v>
      </c>
      <c r="W19" s="39">
        <f t="shared" si="11"/>
        <v>2006354</v>
      </c>
      <c r="X19" s="40">
        <f t="shared" si="11"/>
        <v>2041508</v>
      </c>
      <c r="Y19" s="39">
        <f t="shared" si="11"/>
        <v>2858470</v>
      </c>
      <c r="Z19" s="43" t="s">
        <v>29</v>
      </c>
    </row>
    <row r="20" spans="1:26" s="4" customFormat="1" ht="18.75" customHeight="1" thickBot="1">
      <c r="A20" s="45" t="s">
        <v>30</v>
      </c>
      <c r="B20" s="46">
        <f aca="true" t="shared" si="12" ref="B20:Y20">SUM(B19,B12)</f>
        <v>8083333</v>
      </c>
      <c r="C20" s="46">
        <f t="shared" si="12"/>
        <v>7493610</v>
      </c>
      <c r="D20" s="47">
        <f t="shared" si="12"/>
        <v>985887</v>
      </c>
      <c r="E20" s="48">
        <f t="shared" si="12"/>
        <v>124764</v>
      </c>
      <c r="F20" s="48">
        <f t="shared" si="12"/>
        <v>8604261</v>
      </c>
      <c r="G20" s="46">
        <f t="shared" si="12"/>
        <v>9851817</v>
      </c>
      <c r="H20" s="46">
        <f t="shared" si="12"/>
        <v>2565743</v>
      </c>
      <c r="I20" s="46">
        <f t="shared" si="12"/>
        <v>3081649</v>
      </c>
      <c r="J20" s="47">
        <f t="shared" si="12"/>
        <v>3044954</v>
      </c>
      <c r="K20" s="46">
        <f t="shared" si="12"/>
        <v>293834</v>
      </c>
      <c r="L20" s="47">
        <f t="shared" si="12"/>
        <v>5924764</v>
      </c>
      <c r="M20" s="47">
        <f t="shared" si="12"/>
        <v>406393</v>
      </c>
      <c r="N20" s="47">
        <f t="shared" si="12"/>
        <v>191091</v>
      </c>
      <c r="O20" s="47">
        <f t="shared" si="12"/>
        <v>12933466</v>
      </c>
      <c r="P20" s="47">
        <f t="shared" si="12"/>
        <v>12426779</v>
      </c>
      <c r="Q20" s="46">
        <f t="shared" si="12"/>
        <v>4666479</v>
      </c>
      <c r="R20" s="47">
        <f t="shared" si="12"/>
        <v>5058462</v>
      </c>
      <c r="S20" s="48">
        <f t="shared" si="12"/>
        <v>35963</v>
      </c>
      <c r="T20" s="48">
        <f t="shared" si="12"/>
        <v>5094425</v>
      </c>
      <c r="U20" s="47">
        <f t="shared" si="12"/>
        <v>1542980</v>
      </c>
      <c r="V20" s="49">
        <f t="shared" si="12"/>
        <v>1717323</v>
      </c>
      <c r="W20" s="46">
        <f t="shared" si="12"/>
        <v>3439733</v>
      </c>
      <c r="X20" s="47">
        <f t="shared" si="12"/>
        <v>3686376</v>
      </c>
      <c r="Y20" s="46">
        <f t="shared" si="12"/>
        <v>4982713</v>
      </c>
      <c r="Z20" s="50" t="s">
        <v>30</v>
      </c>
    </row>
    <row r="21" spans="1:27" s="4" customFormat="1" ht="36" customHeight="1" thickBot="1">
      <c r="A21" s="51"/>
      <c r="Y21" s="1"/>
      <c r="AA21" s="51"/>
    </row>
    <row r="22" spans="1:26" s="11" customFormat="1" ht="18.75" customHeight="1">
      <c r="A22" s="6" t="s">
        <v>3</v>
      </c>
      <c r="B22" s="9" t="s">
        <v>6</v>
      </c>
      <c r="C22" s="7"/>
      <c r="D22" s="52" t="s">
        <v>31</v>
      </c>
      <c r="E22" s="8" t="s">
        <v>32</v>
      </c>
      <c r="F22" s="9" t="s">
        <v>6</v>
      </c>
      <c r="G22" s="8"/>
      <c r="H22" s="8" t="s">
        <v>33</v>
      </c>
      <c r="I22" s="8" t="s">
        <v>6</v>
      </c>
      <c r="J22" s="8" t="s">
        <v>34</v>
      </c>
      <c r="K22" s="9"/>
      <c r="L22" s="7"/>
      <c r="M22" s="8" t="s">
        <v>35</v>
      </c>
      <c r="N22" s="8" t="s">
        <v>36</v>
      </c>
      <c r="O22" s="9"/>
      <c r="P22" s="8"/>
      <c r="Q22" s="8" t="s">
        <v>9</v>
      </c>
      <c r="R22" s="8" t="s">
        <v>6</v>
      </c>
      <c r="S22" s="8" t="s">
        <v>37</v>
      </c>
      <c r="T22" s="9" t="s">
        <v>6</v>
      </c>
      <c r="U22" s="53" t="s">
        <v>38</v>
      </c>
      <c r="V22" s="53" t="s">
        <v>39</v>
      </c>
      <c r="W22" s="53" t="s">
        <v>40</v>
      </c>
      <c r="X22" s="54" t="s">
        <v>41</v>
      </c>
      <c r="Y22" s="55" t="s">
        <v>17</v>
      </c>
      <c r="Z22" s="10" t="s">
        <v>3</v>
      </c>
    </row>
    <row r="23" spans="1:26" s="11" customFormat="1" ht="18.75" customHeight="1">
      <c r="A23" s="12"/>
      <c r="B23" s="14" t="s">
        <v>6</v>
      </c>
      <c r="C23" s="13" t="s">
        <v>42</v>
      </c>
      <c r="D23" s="18" t="s">
        <v>43</v>
      </c>
      <c r="E23" s="13" t="s">
        <v>44</v>
      </c>
      <c r="F23" s="16" t="s">
        <v>17</v>
      </c>
      <c r="G23" s="20" t="s">
        <v>23</v>
      </c>
      <c r="H23" s="14" t="s">
        <v>5</v>
      </c>
      <c r="I23" s="20" t="s">
        <v>45</v>
      </c>
      <c r="J23" s="14" t="s">
        <v>46</v>
      </c>
      <c r="K23" s="17" t="s">
        <v>17</v>
      </c>
      <c r="L23" s="20" t="s">
        <v>47</v>
      </c>
      <c r="M23" s="14" t="s">
        <v>33</v>
      </c>
      <c r="N23" s="14" t="s">
        <v>16</v>
      </c>
      <c r="O23" s="14" t="s">
        <v>17</v>
      </c>
      <c r="P23" s="20" t="s">
        <v>48</v>
      </c>
      <c r="Q23" s="14" t="s">
        <v>17</v>
      </c>
      <c r="R23" s="17" t="s">
        <v>49</v>
      </c>
      <c r="S23" s="16" t="s">
        <v>16</v>
      </c>
      <c r="T23" s="16" t="s">
        <v>17</v>
      </c>
      <c r="U23" s="26" t="s">
        <v>24</v>
      </c>
      <c r="V23" s="23" t="s">
        <v>16</v>
      </c>
      <c r="W23" s="23" t="s">
        <v>50</v>
      </c>
      <c r="X23" s="15" t="s">
        <v>6</v>
      </c>
      <c r="Y23" s="17" t="s">
        <v>6</v>
      </c>
      <c r="Z23" s="21"/>
    </row>
    <row r="24" spans="1:26" s="11" customFormat="1" ht="18.75" customHeight="1">
      <c r="A24" s="22" t="s">
        <v>25</v>
      </c>
      <c r="B24" s="23" t="s">
        <v>27</v>
      </c>
      <c r="C24" s="20" t="s">
        <v>26</v>
      </c>
      <c r="D24" s="20" t="s">
        <v>27</v>
      </c>
      <c r="E24" s="20" t="s">
        <v>27</v>
      </c>
      <c r="F24" s="23" t="s">
        <v>27</v>
      </c>
      <c r="G24" s="23" t="s">
        <v>26</v>
      </c>
      <c r="H24" s="23" t="s">
        <v>27</v>
      </c>
      <c r="I24" s="23" t="s">
        <v>27</v>
      </c>
      <c r="J24" s="23" t="s">
        <v>51</v>
      </c>
      <c r="K24" s="26" t="s">
        <v>27</v>
      </c>
      <c r="L24" s="23" t="s">
        <v>26</v>
      </c>
      <c r="M24" s="23" t="s">
        <v>27</v>
      </c>
      <c r="N24" s="23" t="s">
        <v>51</v>
      </c>
      <c r="O24" s="23" t="s">
        <v>27</v>
      </c>
      <c r="P24" s="24" t="s">
        <v>26</v>
      </c>
      <c r="Q24" s="23" t="s">
        <v>27</v>
      </c>
      <c r="R24" s="26" t="s">
        <v>27</v>
      </c>
      <c r="S24" s="25" t="s">
        <v>28</v>
      </c>
      <c r="T24" s="23" t="s">
        <v>27</v>
      </c>
      <c r="U24" s="24" t="s">
        <v>51</v>
      </c>
      <c r="V24" s="20" t="s">
        <v>51</v>
      </c>
      <c r="W24" s="23" t="s">
        <v>26</v>
      </c>
      <c r="X24" s="20" t="s">
        <v>26</v>
      </c>
      <c r="Y24" s="23" t="s">
        <v>27</v>
      </c>
      <c r="Z24" s="27" t="s">
        <v>25</v>
      </c>
    </row>
    <row r="25" spans="1:26" s="4" customFormat="1" ht="18.75" customHeight="1">
      <c r="A25" s="28">
        <v>1</v>
      </c>
      <c r="B25" s="31">
        <f aca="true" t="shared" si="13" ref="B25:B30">SUM(V6,X6)</f>
        <v>87773</v>
      </c>
      <c r="C25" s="29">
        <v>148915</v>
      </c>
      <c r="D25" s="30">
        <v>57877</v>
      </c>
      <c r="E25" s="33">
        <v>13371</v>
      </c>
      <c r="F25" s="31">
        <f aca="true" t="shared" si="14" ref="F25:F30">SUM(D25:E25)</f>
        <v>71248</v>
      </c>
      <c r="G25" s="34">
        <v>140413</v>
      </c>
      <c r="H25" s="31">
        <v>113960</v>
      </c>
      <c r="I25" s="31"/>
      <c r="J25" s="30"/>
      <c r="K25" s="31">
        <f aca="true" t="shared" si="15" ref="K25:K30">SUM(H25:J25)</f>
        <v>113960</v>
      </c>
      <c r="L25" s="34">
        <v>65591</v>
      </c>
      <c r="M25" s="31">
        <v>33127</v>
      </c>
      <c r="N25" s="30">
        <v>57666</v>
      </c>
      <c r="O25" s="30">
        <f aca="true" t="shared" si="16" ref="O25:O30">SUM(M25:N25)</f>
        <v>90793</v>
      </c>
      <c r="P25" s="30">
        <v>171814</v>
      </c>
      <c r="Q25" s="31">
        <v>42624</v>
      </c>
      <c r="R25" s="32">
        <v>158637</v>
      </c>
      <c r="S25" s="37">
        <v>9851</v>
      </c>
      <c r="T25" s="31">
        <f aca="true" t="shared" si="17" ref="T25:T30">SUM(Q25:S25)</f>
        <v>211112</v>
      </c>
      <c r="U25" s="29">
        <v>66095</v>
      </c>
      <c r="V25" s="31">
        <v>38573</v>
      </c>
      <c r="W25" s="31">
        <v>141835</v>
      </c>
      <c r="X25" s="33">
        <f aca="true" t="shared" si="18" ref="X25:X30">SUM(B6,O6,Q6,Y6,C25,G25,L25,P25,W25)</f>
        <v>2156399</v>
      </c>
      <c r="Y25" s="31">
        <f aca="true" t="shared" si="19" ref="Y25:Y30">SUM(F6,P6,T6,B25,F25,K25,O25,T25,U25,V25)</f>
        <v>1679815</v>
      </c>
      <c r="Z25" s="36">
        <v>1</v>
      </c>
    </row>
    <row r="26" spans="1:26" s="4" customFormat="1" ht="18.75" customHeight="1">
      <c r="A26" s="12">
        <v>2</v>
      </c>
      <c r="B26" s="34">
        <f t="shared" si="13"/>
        <v>220368</v>
      </c>
      <c r="C26" s="29">
        <v>68681</v>
      </c>
      <c r="D26" s="33">
        <v>127356</v>
      </c>
      <c r="E26" s="33">
        <v>13408</v>
      </c>
      <c r="F26" s="34">
        <f t="shared" si="14"/>
        <v>140764</v>
      </c>
      <c r="G26" s="34">
        <v>156307</v>
      </c>
      <c r="H26" s="34">
        <v>326810</v>
      </c>
      <c r="I26" s="34"/>
      <c r="J26" s="33">
        <v>3867</v>
      </c>
      <c r="K26" s="34">
        <f t="shared" si="15"/>
        <v>330677</v>
      </c>
      <c r="L26" s="34">
        <v>19693</v>
      </c>
      <c r="M26" s="34">
        <v>50088</v>
      </c>
      <c r="N26" s="33">
        <v>85528</v>
      </c>
      <c r="O26" s="33">
        <f t="shared" si="16"/>
        <v>135616</v>
      </c>
      <c r="P26" s="33">
        <v>264495</v>
      </c>
      <c r="Q26" s="34">
        <v>33365</v>
      </c>
      <c r="R26" s="37">
        <v>205317</v>
      </c>
      <c r="S26" s="37">
        <v>13149</v>
      </c>
      <c r="T26" s="34">
        <f t="shared" si="17"/>
        <v>251831</v>
      </c>
      <c r="U26" s="29">
        <v>74932</v>
      </c>
      <c r="V26" s="34">
        <v>49435</v>
      </c>
      <c r="W26" s="34">
        <v>115839</v>
      </c>
      <c r="X26" s="33">
        <f t="shared" si="18"/>
        <v>2059984</v>
      </c>
      <c r="Y26" s="34">
        <f t="shared" si="19"/>
        <v>2336786</v>
      </c>
      <c r="Z26" s="21">
        <v>2</v>
      </c>
    </row>
    <row r="27" spans="1:26" s="4" customFormat="1" ht="18.75" customHeight="1">
      <c r="A27" s="12">
        <v>3</v>
      </c>
      <c r="B27" s="34">
        <f t="shared" si="13"/>
        <v>465743</v>
      </c>
      <c r="C27" s="29">
        <v>264141</v>
      </c>
      <c r="D27" s="33">
        <v>224820</v>
      </c>
      <c r="E27" s="33">
        <v>30868</v>
      </c>
      <c r="F27" s="34">
        <f t="shared" si="14"/>
        <v>255688</v>
      </c>
      <c r="G27" s="34">
        <v>549136</v>
      </c>
      <c r="H27" s="34">
        <v>600857</v>
      </c>
      <c r="I27" s="34"/>
      <c r="J27" s="33">
        <v>8913</v>
      </c>
      <c r="K27" s="34">
        <f t="shared" si="15"/>
        <v>609770</v>
      </c>
      <c r="L27" s="34">
        <v>58098</v>
      </c>
      <c r="M27" s="34">
        <v>69002</v>
      </c>
      <c r="N27" s="33">
        <v>117430</v>
      </c>
      <c r="O27" s="33">
        <f t="shared" si="16"/>
        <v>186432</v>
      </c>
      <c r="P27" s="33">
        <v>387639</v>
      </c>
      <c r="Q27" s="34">
        <v>70112</v>
      </c>
      <c r="R27" s="37">
        <v>333240</v>
      </c>
      <c r="S27" s="37">
        <v>12577</v>
      </c>
      <c r="T27" s="34">
        <f t="shared" si="17"/>
        <v>415929</v>
      </c>
      <c r="U27" s="29">
        <v>139497</v>
      </c>
      <c r="V27" s="34">
        <v>73807</v>
      </c>
      <c r="W27" s="34">
        <v>43082</v>
      </c>
      <c r="X27" s="33">
        <f t="shared" si="18"/>
        <v>3709622</v>
      </c>
      <c r="Y27" s="34">
        <f t="shared" si="19"/>
        <v>4285078</v>
      </c>
      <c r="Z27" s="21">
        <v>3</v>
      </c>
    </row>
    <row r="28" spans="1:26" s="4" customFormat="1" ht="18.75" customHeight="1">
      <c r="A28" s="12">
        <v>4</v>
      </c>
      <c r="B28" s="34">
        <f t="shared" si="13"/>
        <v>558472</v>
      </c>
      <c r="C28" s="29">
        <v>236640</v>
      </c>
      <c r="D28" s="33">
        <v>278733</v>
      </c>
      <c r="E28" s="33">
        <v>30614</v>
      </c>
      <c r="F28" s="34">
        <f t="shared" si="14"/>
        <v>309347</v>
      </c>
      <c r="G28" s="34">
        <v>663518</v>
      </c>
      <c r="H28" s="34">
        <v>708324</v>
      </c>
      <c r="I28" s="34"/>
      <c r="J28" s="33">
        <v>17912</v>
      </c>
      <c r="K28" s="34">
        <f t="shared" si="15"/>
        <v>726236</v>
      </c>
      <c r="L28" s="34">
        <v>62965</v>
      </c>
      <c r="M28" s="34">
        <v>79105</v>
      </c>
      <c r="N28" s="33">
        <v>126793</v>
      </c>
      <c r="O28" s="33">
        <f t="shared" si="16"/>
        <v>205898</v>
      </c>
      <c r="P28" s="33">
        <v>534017</v>
      </c>
      <c r="Q28" s="34">
        <v>95031</v>
      </c>
      <c r="R28" s="37">
        <v>429294</v>
      </c>
      <c r="S28" s="37">
        <v>12141</v>
      </c>
      <c r="T28" s="34">
        <f t="shared" si="17"/>
        <v>536466</v>
      </c>
      <c r="U28" s="29">
        <v>150266</v>
      </c>
      <c r="V28" s="34">
        <v>79587</v>
      </c>
      <c r="W28" s="34">
        <v>134460</v>
      </c>
      <c r="X28" s="33">
        <f t="shared" si="18"/>
        <v>4513264</v>
      </c>
      <c r="Y28" s="34">
        <f t="shared" si="19"/>
        <v>5184278</v>
      </c>
      <c r="Z28" s="21">
        <v>4</v>
      </c>
    </row>
    <row r="29" spans="1:26" s="4" customFormat="1" ht="18.75" customHeight="1">
      <c r="A29" s="12">
        <v>5</v>
      </c>
      <c r="B29" s="34">
        <f t="shared" si="13"/>
        <v>581438</v>
      </c>
      <c r="C29" s="29">
        <v>277674</v>
      </c>
      <c r="D29" s="33">
        <v>311077</v>
      </c>
      <c r="E29" s="33">
        <v>36829</v>
      </c>
      <c r="F29" s="34">
        <f t="shared" si="14"/>
        <v>347906</v>
      </c>
      <c r="G29" s="34">
        <v>675807</v>
      </c>
      <c r="H29" s="34">
        <v>766459</v>
      </c>
      <c r="I29" s="34">
        <v>1000</v>
      </c>
      <c r="J29" s="33">
        <v>16010</v>
      </c>
      <c r="K29" s="34">
        <f t="shared" si="15"/>
        <v>783469</v>
      </c>
      <c r="L29" s="34">
        <v>63036</v>
      </c>
      <c r="M29" s="34">
        <v>80564</v>
      </c>
      <c r="N29" s="33">
        <v>130001</v>
      </c>
      <c r="O29" s="33">
        <f t="shared" si="16"/>
        <v>210565</v>
      </c>
      <c r="P29" s="33">
        <v>529571</v>
      </c>
      <c r="Q29" s="34">
        <v>105748</v>
      </c>
      <c r="R29" s="37">
        <v>467114</v>
      </c>
      <c r="S29" s="37">
        <v>18245</v>
      </c>
      <c r="T29" s="34">
        <f t="shared" si="17"/>
        <v>591107</v>
      </c>
      <c r="U29" s="29">
        <v>160216</v>
      </c>
      <c r="V29" s="34">
        <v>78782</v>
      </c>
      <c r="W29" s="34">
        <v>129180</v>
      </c>
      <c r="X29" s="33">
        <f t="shared" si="18"/>
        <v>4671132</v>
      </c>
      <c r="Y29" s="34">
        <f t="shared" si="19"/>
        <v>5431087</v>
      </c>
      <c r="Z29" s="21">
        <v>5</v>
      </c>
    </row>
    <row r="30" spans="1:26" s="4" customFormat="1" ht="18.75" customHeight="1">
      <c r="A30" s="12">
        <v>6</v>
      </c>
      <c r="B30" s="34">
        <f t="shared" si="13"/>
        <v>511503</v>
      </c>
      <c r="C30" s="29">
        <v>312842</v>
      </c>
      <c r="D30" s="33">
        <v>285999</v>
      </c>
      <c r="E30" s="33">
        <v>30505</v>
      </c>
      <c r="F30" s="34">
        <f t="shared" si="14"/>
        <v>316504</v>
      </c>
      <c r="G30" s="34">
        <v>788901</v>
      </c>
      <c r="H30" s="34">
        <v>752158</v>
      </c>
      <c r="I30" s="34"/>
      <c r="J30" s="33">
        <v>7216</v>
      </c>
      <c r="K30" s="34">
        <f t="shared" si="15"/>
        <v>759374</v>
      </c>
      <c r="L30" s="34">
        <v>58240</v>
      </c>
      <c r="M30" s="34">
        <v>76309</v>
      </c>
      <c r="N30" s="33">
        <v>113158</v>
      </c>
      <c r="O30" s="33">
        <f t="shared" si="16"/>
        <v>189467</v>
      </c>
      <c r="P30" s="33">
        <v>462638</v>
      </c>
      <c r="Q30" s="34">
        <v>102406</v>
      </c>
      <c r="R30" s="37">
        <v>388348</v>
      </c>
      <c r="S30" s="37">
        <v>14232</v>
      </c>
      <c r="T30" s="34">
        <f t="shared" si="17"/>
        <v>504986</v>
      </c>
      <c r="U30" s="29">
        <v>147358</v>
      </c>
      <c r="V30" s="34">
        <v>62567</v>
      </c>
      <c r="W30" s="34">
        <v>125563</v>
      </c>
      <c r="X30" s="33">
        <f t="shared" si="18"/>
        <v>4656833</v>
      </c>
      <c r="Y30" s="34">
        <f t="shared" si="19"/>
        <v>4988311</v>
      </c>
      <c r="Z30" s="21">
        <v>6</v>
      </c>
    </row>
    <row r="31" spans="1:26" s="4" customFormat="1" ht="18.75" customHeight="1">
      <c r="A31" s="38" t="s">
        <v>29</v>
      </c>
      <c r="B31" s="40">
        <f aca="true" t="shared" si="20" ref="B31:Y31">SUM(B25:B30)</f>
        <v>2425297</v>
      </c>
      <c r="C31" s="39">
        <f t="shared" si="20"/>
        <v>1308893</v>
      </c>
      <c r="D31" s="39">
        <f t="shared" si="20"/>
        <v>1285862</v>
      </c>
      <c r="E31" s="39">
        <f t="shared" si="20"/>
        <v>155595</v>
      </c>
      <c r="F31" s="40">
        <f t="shared" si="20"/>
        <v>1441457</v>
      </c>
      <c r="G31" s="40">
        <f t="shared" si="20"/>
        <v>2974082</v>
      </c>
      <c r="H31" s="40">
        <f t="shared" si="20"/>
        <v>3268568</v>
      </c>
      <c r="I31" s="40">
        <f t="shared" si="20"/>
        <v>1000</v>
      </c>
      <c r="J31" s="39">
        <f t="shared" si="20"/>
        <v>53918</v>
      </c>
      <c r="K31" s="40">
        <f t="shared" si="20"/>
        <v>3323486</v>
      </c>
      <c r="L31" s="40">
        <f t="shared" si="20"/>
        <v>327623</v>
      </c>
      <c r="M31" s="40">
        <f t="shared" si="20"/>
        <v>388195</v>
      </c>
      <c r="N31" s="39">
        <f t="shared" si="20"/>
        <v>630576</v>
      </c>
      <c r="O31" s="39">
        <f t="shared" si="20"/>
        <v>1018771</v>
      </c>
      <c r="P31" s="39">
        <f t="shared" si="20"/>
        <v>2350174</v>
      </c>
      <c r="Q31" s="40">
        <f t="shared" si="20"/>
        <v>449286</v>
      </c>
      <c r="R31" s="41">
        <f t="shared" si="20"/>
        <v>1981950</v>
      </c>
      <c r="S31" s="40">
        <f t="shared" si="20"/>
        <v>80195</v>
      </c>
      <c r="T31" s="40">
        <f t="shared" si="20"/>
        <v>2511431</v>
      </c>
      <c r="U31" s="42">
        <f t="shared" si="20"/>
        <v>738364</v>
      </c>
      <c r="V31" s="40">
        <f t="shared" si="20"/>
        <v>382751</v>
      </c>
      <c r="W31" s="40">
        <f t="shared" si="20"/>
        <v>689959</v>
      </c>
      <c r="X31" s="39">
        <f t="shared" si="20"/>
        <v>21767234</v>
      </c>
      <c r="Y31" s="40">
        <f t="shared" si="20"/>
        <v>23905355</v>
      </c>
      <c r="Z31" s="43" t="s">
        <v>29</v>
      </c>
    </row>
    <row r="32" spans="1:26" s="4" customFormat="1" ht="18.75" customHeight="1">
      <c r="A32" s="12">
        <v>7</v>
      </c>
      <c r="B32" s="31">
        <f aca="true" t="shared" si="21" ref="B32:B37">SUM(V13,X13)</f>
        <v>434961</v>
      </c>
      <c r="C32" s="56">
        <v>263324</v>
      </c>
      <c r="D32" s="30">
        <v>227259</v>
      </c>
      <c r="E32" s="30">
        <v>24428</v>
      </c>
      <c r="F32" s="31">
        <f aca="true" t="shared" si="22" ref="F32:F37">SUM(D32:E32)</f>
        <v>251687</v>
      </c>
      <c r="G32" s="31">
        <v>679363</v>
      </c>
      <c r="H32" s="31">
        <v>549704</v>
      </c>
      <c r="I32" s="31"/>
      <c r="J32" s="31">
        <v>9687</v>
      </c>
      <c r="K32" s="31">
        <f aca="true" t="shared" si="23" ref="K32:K37">SUM(H32:J32)</f>
        <v>559391</v>
      </c>
      <c r="L32" s="31">
        <v>64876</v>
      </c>
      <c r="M32" s="31">
        <v>68337</v>
      </c>
      <c r="N32" s="30">
        <v>91515</v>
      </c>
      <c r="O32" s="30">
        <f aca="true" t="shared" si="24" ref="O32:O37">SUM(M32:N32)</f>
        <v>159852</v>
      </c>
      <c r="P32" s="31">
        <v>485726</v>
      </c>
      <c r="Q32" s="32">
        <v>89106</v>
      </c>
      <c r="R32" s="32">
        <v>413648</v>
      </c>
      <c r="S32" s="31">
        <v>13458</v>
      </c>
      <c r="T32" s="31">
        <f aca="true" t="shared" si="25" ref="T32:T37">SUM(Q32:S32)</f>
        <v>516212</v>
      </c>
      <c r="U32" s="35">
        <v>142477</v>
      </c>
      <c r="V32" s="31">
        <v>60076</v>
      </c>
      <c r="W32" s="31">
        <v>125827</v>
      </c>
      <c r="X32" s="30">
        <f aca="true" t="shared" si="26" ref="X32:X37">SUM(B13,O13,Q13,Y13,C32,G32,L32,P32,W32)</f>
        <v>4542991</v>
      </c>
      <c r="Y32" s="31">
        <f aca="true" t="shared" si="27" ref="Y32:Y37">SUM(F13,P13,T13,B32,F32,K32,O32,T32,U32,V32)</f>
        <v>4421646</v>
      </c>
      <c r="Z32" s="21">
        <v>7</v>
      </c>
    </row>
    <row r="33" spans="1:26" s="4" customFormat="1" ht="18.75" customHeight="1">
      <c r="A33" s="12">
        <v>8</v>
      </c>
      <c r="B33" s="34">
        <f t="shared" si="21"/>
        <v>462041</v>
      </c>
      <c r="C33" s="56">
        <v>235452</v>
      </c>
      <c r="D33" s="33">
        <v>250210</v>
      </c>
      <c r="E33" s="33">
        <v>22045</v>
      </c>
      <c r="F33" s="34">
        <f t="shared" si="22"/>
        <v>272255</v>
      </c>
      <c r="G33" s="34">
        <v>374729</v>
      </c>
      <c r="H33" s="34">
        <v>520968</v>
      </c>
      <c r="I33" s="34">
        <v>1500</v>
      </c>
      <c r="J33" s="34">
        <v>8099</v>
      </c>
      <c r="K33" s="34">
        <f t="shared" si="23"/>
        <v>530567</v>
      </c>
      <c r="L33" s="34">
        <v>65045</v>
      </c>
      <c r="M33" s="34">
        <v>83727</v>
      </c>
      <c r="N33" s="33">
        <v>107831</v>
      </c>
      <c r="O33" s="33">
        <f t="shared" si="24"/>
        <v>191558</v>
      </c>
      <c r="P33" s="34">
        <v>475446</v>
      </c>
      <c r="Q33" s="37">
        <v>68442</v>
      </c>
      <c r="R33" s="37">
        <v>384831</v>
      </c>
      <c r="S33" s="34">
        <v>12427</v>
      </c>
      <c r="T33" s="34">
        <f t="shared" si="25"/>
        <v>465700</v>
      </c>
      <c r="U33" s="29">
        <v>156982</v>
      </c>
      <c r="V33" s="34">
        <v>64415</v>
      </c>
      <c r="W33" s="34">
        <v>125461</v>
      </c>
      <c r="X33" s="33">
        <f t="shared" si="26"/>
        <v>3846195</v>
      </c>
      <c r="Y33" s="34">
        <f t="shared" si="27"/>
        <v>4305022</v>
      </c>
      <c r="Z33" s="21">
        <v>8</v>
      </c>
    </row>
    <row r="34" spans="1:26" s="4" customFormat="1" ht="18.75" customHeight="1">
      <c r="A34" s="12">
        <v>9</v>
      </c>
      <c r="B34" s="34">
        <f t="shared" si="21"/>
        <v>559832</v>
      </c>
      <c r="C34" s="56">
        <v>257666</v>
      </c>
      <c r="D34" s="33">
        <v>289641</v>
      </c>
      <c r="E34" s="33">
        <v>28520</v>
      </c>
      <c r="F34" s="34">
        <f t="shared" si="22"/>
        <v>318161</v>
      </c>
      <c r="G34" s="34">
        <v>682746</v>
      </c>
      <c r="H34" s="34">
        <v>768156</v>
      </c>
      <c r="I34" s="34"/>
      <c r="J34" s="34">
        <v>6747</v>
      </c>
      <c r="K34" s="34">
        <f t="shared" si="23"/>
        <v>774903</v>
      </c>
      <c r="L34" s="34">
        <v>57557</v>
      </c>
      <c r="M34" s="34">
        <v>91039</v>
      </c>
      <c r="N34" s="33">
        <v>123782</v>
      </c>
      <c r="O34" s="33">
        <f t="shared" si="24"/>
        <v>214821</v>
      </c>
      <c r="P34" s="34">
        <v>386011</v>
      </c>
      <c r="Q34" s="37">
        <v>68044</v>
      </c>
      <c r="R34" s="37">
        <v>392974</v>
      </c>
      <c r="S34" s="34">
        <v>11672</v>
      </c>
      <c r="T34" s="34">
        <f t="shared" si="25"/>
        <v>472690</v>
      </c>
      <c r="U34" s="29">
        <v>154491</v>
      </c>
      <c r="V34" s="34">
        <v>86274</v>
      </c>
      <c r="W34" s="34">
        <v>45138</v>
      </c>
      <c r="X34" s="33">
        <f t="shared" si="26"/>
        <v>4198504</v>
      </c>
      <c r="Y34" s="34">
        <f t="shared" si="27"/>
        <v>5040661</v>
      </c>
      <c r="Z34" s="21">
        <v>9</v>
      </c>
    </row>
    <row r="35" spans="1:26" s="4" customFormat="1" ht="18.75" customHeight="1">
      <c r="A35" s="12">
        <v>10</v>
      </c>
      <c r="B35" s="34">
        <f t="shared" si="21"/>
        <v>462628</v>
      </c>
      <c r="C35" s="56">
        <v>238895</v>
      </c>
      <c r="D35" s="33">
        <v>243917</v>
      </c>
      <c r="E35" s="33">
        <v>19650</v>
      </c>
      <c r="F35" s="34">
        <f t="shared" si="22"/>
        <v>263567</v>
      </c>
      <c r="G35" s="34">
        <v>734787</v>
      </c>
      <c r="H35" s="34">
        <v>644714</v>
      </c>
      <c r="I35" s="34"/>
      <c r="J35" s="34">
        <v>9271</v>
      </c>
      <c r="K35" s="34">
        <f t="shared" si="23"/>
        <v>653985</v>
      </c>
      <c r="L35" s="34">
        <v>57235</v>
      </c>
      <c r="M35" s="34">
        <v>68424</v>
      </c>
      <c r="N35" s="33">
        <v>100741</v>
      </c>
      <c r="O35" s="33">
        <f t="shared" si="24"/>
        <v>169165</v>
      </c>
      <c r="P35" s="34">
        <v>419410</v>
      </c>
      <c r="Q35" s="37">
        <v>83487</v>
      </c>
      <c r="R35" s="37">
        <v>366149</v>
      </c>
      <c r="S35" s="34">
        <v>12581</v>
      </c>
      <c r="T35" s="34">
        <f t="shared" si="25"/>
        <v>462217</v>
      </c>
      <c r="U35" s="29">
        <v>148865</v>
      </c>
      <c r="V35" s="34">
        <v>70746</v>
      </c>
      <c r="W35" s="34">
        <v>96124</v>
      </c>
      <c r="X35" s="33">
        <f t="shared" si="26"/>
        <v>4328710</v>
      </c>
      <c r="Y35" s="34">
        <f t="shared" si="27"/>
        <v>4537181</v>
      </c>
      <c r="Z35" s="21">
        <v>10</v>
      </c>
    </row>
    <row r="36" spans="1:26" s="4" customFormat="1" ht="18.75" customHeight="1">
      <c r="A36" s="12">
        <v>11</v>
      </c>
      <c r="B36" s="34">
        <f t="shared" si="21"/>
        <v>551840</v>
      </c>
      <c r="C36" s="56">
        <v>313108</v>
      </c>
      <c r="D36" s="33">
        <v>298655</v>
      </c>
      <c r="E36" s="33">
        <v>29753</v>
      </c>
      <c r="F36" s="34">
        <f t="shared" si="22"/>
        <v>328408</v>
      </c>
      <c r="G36" s="34">
        <v>631100</v>
      </c>
      <c r="H36" s="34">
        <v>768209</v>
      </c>
      <c r="I36" s="34"/>
      <c r="J36" s="34">
        <v>10696</v>
      </c>
      <c r="K36" s="34">
        <f t="shared" si="23"/>
        <v>778905</v>
      </c>
      <c r="L36" s="34">
        <v>60213</v>
      </c>
      <c r="M36" s="34">
        <v>87780</v>
      </c>
      <c r="N36" s="33">
        <v>119665</v>
      </c>
      <c r="O36" s="33">
        <f t="shared" si="24"/>
        <v>207445</v>
      </c>
      <c r="P36" s="34">
        <v>492002</v>
      </c>
      <c r="Q36" s="37">
        <v>90141</v>
      </c>
      <c r="R36" s="37">
        <v>406198</v>
      </c>
      <c r="S36" s="34">
        <v>12225</v>
      </c>
      <c r="T36" s="34">
        <f t="shared" si="25"/>
        <v>508564</v>
      </c>
      <c r="U36" s="29">
        <v>158861</v>
      </c>
      <c r="V36" s="34">
        <v>95848</v>
      </c>
      <c r="W36" s="34">
        <v>139240</v>
      </c>
      <c r="X36" s="33">
        <f t="shared" si="26"/>
        <v>4465349</v>
      </c>
      <c r="Y36" s="34">
        <f t="shared" si="27"/>
        <v>5202108</v>
      </c>
      <c r="Z36" s="21">
        <v>11</v>
      </c>
    </row>
    <row r="37" spans="1:26" s="4" customFormat="1" ht="18.75" customHeight="1">
      <c r="A37" s="12">
        <v>12</v>
      </c>
      <c r="B37" s="34">
        <f t="shared" si="21"/>
        <v>507100</v>
      </c>
      <c r="C37" s="57">
        <v>285192</v>
      </c>
      <c r="D37" s="29">
        <v>268632</v>
      </c>
      <c r="E37" s="33">
        <v>26871</v>
      </c>
      <c r="F37" s="34">
        <f t="shared" si="22"/>
        <v>295503</v>
      </c>
      <c r="G37" s="34">
        <v>640297</v>
      </c>
      <c r="H37" s="34">
        <v>601891</v>
      </c>
      <c r="I37" s="34"/>
      <c r="J37" s="34">
        <v>9922</v>
      </c>
      <c r="K37" s="34">
        <f t="shared" si="23"/>
        <v>611813</v>
      </c>
      <c r="L37" s="34">
        <v>61106</v>
      </c>
      <c r="M37" s="34">
        <v>74875</v>
      </c>
      <c r="N37" s="33">
        <v>123394</v>
      </c>
      <c r="O37" s="33">
        <f t="shared" si="24"/>
        <v>198269</v>
      </c>
      <c r="P37" s="34">
        <v>552793</v>
      </c>
      <c r="Q37" s="37">
        <v>84936</v>
      </c>
      <c r="R37" s="37">
        <v>416030</v>
      </c>
      <c r="S37" s="34">
        <v>14125</v>
      </c>
      <c r="T37" s="34">
        <f t="shared" si="25"/>
        <v>515091</v>
      </c>
      <c r="U37" s="29">
        <v>153281</v>
      </c>
      <c r="V37" s="34">
        <v>87860</v>
      </c>
      <c r="W37" s="34">
        <v>30724</v>
      </c>
      <c r="X37" s="33">
        <f t="shared" si="26"/>
        <v>4244332</v>
      </c>
      <c r="Y37" s="34">
        <f t="shared" si="27"/>
        <v>4634356</v>
      </c>
      <c r="Z37" s="21">
        <v>12</v>
      </c>
    </row>
    <row r="38" spans="1:26" s="4" customFormat="1" ht="18.75" customHeight="1">
      <c r="A38" s="38" t="s">
        <v>29</v>
      </c>
      <c r="B38" s="40">
        <f aca="true" t="shared" si="28" ref="B38:Y38">SUM(B32:B37)</f>
        <v>2978402</v>
      </c>
      <c r="C38" s="39">
        <f t="shared" si="28"/>
        <v>1593637</v>
      </c>
      <c r="D38" s="39">
        <f t="shared" si="28"/>
        <v>1578314</v>
      </c>
      <c r="E38" s="39">
        <f t="shared" si="28"/>
        <v>151267</v>
      </c>
      <c r="F38" s="40">
        <f t="shared" si="28"/>
        <v>1729581</v>
      </c>
      <c r="G38" s="40">
        <f t="shared" si="28"/>
        <v>3743022</v>
      </c>
      <c r="H38" s="40">
        <f t="shared" si="28"/>
        <v>3853642</v>
      </c>
      <c r="I38" s="40">
        <f t="shared" si="28"/>
        <v>1500</v>
      </c>
      <c r="J38" s="40">
        <f t="shared" si="28"/>
        <v>54422</v>
      </c>
      <c r="K38" s="40">
        <f t="shared" si="28"/>
        <v>3909564</v>
      </c>
      <c r="L38" s="40">
        <f t="shared" si="28"/>
        <v>366032</v>
      </c>
      <c r="M38" s="40">
        <f t="shared" si="28"/>
        <v>474182</v>
      </c>
      <c r="N38" s="39">
        <f t="shared" si="28"/>
        <v>666928</v>
      </c>
      <c r="O38" s="39">
        <f t="shared" si="28"/>
        <v>1141110</v>
      </c>
      <c r="P38" s="40">
        <f t="shared" si="28"/>
        <v>2811388</v>
      </c>
      <c r="Q38" s="41">
        <f t="shared" si="28"/>
        <v>484156</v>
      </c>
      <c r="R38" s="41">
        <f t="shared" si="28"/>
        <v>2379830</v>
      </c>
      <c r="S38" s="40">
        <f t="shared" si="28"/>
        <v>76488</v>
      </c>
      <c r="T38" s="40">
        <f t="shared" si="28"/>
        <v>2940474</v>
      </c>
      <c r="U38" s="42">
        <f t="shared" si="28"/>
        <v>914957</v>
      </c>
      <c r="V38" s="40">
        <f t="shared" si="28"/>
        <v>465219</v>
      </c>
      <c r="W38" s="40">
        <f t="shared" si="28"/>
        <v>562514</v>
      </c>
      <c r="X38" s="39">
        <f t="shared" si="28"/>
        <v>25626081</v>
      </c>
      <c r="Y38" s="40">
        <f t="shared" si="28"/>
        <v>28140974</v>
      </c>
      <c r="Z38" s="43" t="s">
        <v>29</v>
      </c>
    </row>
    <row r="39" spans="1:26" s="4" customFormat="1" ht="18.75" customHeight="1" thickBot="1">
      <c r="A39" s="45" t="s">
        <v>30</v>
      </c>
      <c r="B39" s="47">
        <f aca="true" t="shared" si="29" ref="B39:Y39">SUM(B38,B31)</f>
        <v>5403699</v>
      </c>
      <c r="C39" s="46">
        <f t="shared" si="29"/>
        <v>2902530</v>
      </c>
      <c r="D39" s="46">
        <f t="shared" si="29"/>
        <v>2864176</v>
      </c>
      <c r="E39" s="46">
        <f t="shared" si="29"/>
        <v>306862</v>
      </c>
      <c r="F39" s="47">
        <f t="shared" si="29"/>
        <v>3171038</v>
      </c>
      <c r="G39" s="47">
        <f t="shared" si="29"/>
        <v>6717104</v>
      </c>
      <c r="H39" s="47">
        <f t="shared" si="29"/>
        <v>7122210</v>
      </c>
      <c r="I39" s="47">
        <f t="shared" si="29"/>
        <v>2500</v>
      </c>
      <c r="J39" s="47">
        <f t="shared" si="29"/>
        <v>108340</v>
      </c>
      <c r="K39" s="47">
        <f t="shared" si="29"/>
        <v>7233050</v>
      </c>
      <c r="L39" s="47">
        <f t="shared" si="29"/>
        <v>693655</v>
      </c>
      <c r="M39" s="47">
        <f t="shared" si="29"/>
        <v>862377</v>
      </c>
      <c r="N39" s="46">
        <f t="shared" si="29"/>
        <v>1297504</v>
      </c>
      <c r="O39" s="46">
        <f t="shared" si="29"/>
        <v>2159881</v>
      </c>
      <c r="P39" s="47">
        <f t="shared" si="29"/>
        <v>5161562</v>
      </c>
      <c r="Q39" s="48">
        <f t="shared" si="29"/>
        <v>933442</v>
      </c>
      <c r="R39" s="48">
        <f t="shared" si="29"/>
        <v>4361780</v>
      </c>
      <c r="S39" s="47">
        <f t="shared" si="29"/>
        <v>156683</v>
      </c>
      <c r="T39" s="47">
        <f t="shared" si="29"/>
        <v>5451905</v>
      </c>
      <c r="U39" s="49">
        <f t="shared" si="29"/>
        <v>1653321</v>
      </c>
      <c r="V39" s="47">
        <f t="shared" si="29"/>
        <v>847970</v>
      </c>
      <c r="W39" s="47">
        <f t="shared" si="29"/>
        <v>1252473</v>
      </c>
      <c r="X39" s="46">
        <f t="shared" si="29"/>
        <v>47393315</v>
      </c>
      <c r="Y39" s="47">
        <f t="shared" si="29"/>
        <v>52046329</v>
      </c>
      <c r="Z39" s="50" t="s">
        <v>30</v>
      </c>
    </row>
    <row r="40" ht="18.75" customHeight="1">
      <c r="A40" s="58" t="s">
        <v>52</v>
      </c>
    </row>
  </sheetData>
  <mergeCells count="2">
    <mergeCell ref="N1:Y1"/>
    <mergeCell ref="A1:M1"/>
  </mergeCells>
  <printOptions horizontalCentered="1"/>
  <pageMargins left="0.3937007874015748" right="0.3937007874015748" top="0.51" bottom="0.1968503937007874" header="0.1968503937007874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cp:lastPrinted>2002-10-07T01:27:06Z</cp:lastPrinted>
  <dcterms:created xsi:type="dcterms:W3CDTF">2002-10-05T01:24:02Z</dcterms:created>
  <dcterms:modified xsi:type="dcterms:W3CDTF">2002-10-07T01:27:08Z</dcterms:modified>
  <cp:category/>
  <cp:version/>
  <cp:contentType/>
  <cp:contentStatus/>
</cp:coreProperties>
</file>